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Pictures\"/>
    </mc:Choice>
  </mc:AlternateContent>
  <xr:revisionPtr revIDLastSave="0" documentId="13_ncr:1_{70A94ED4-7602-4065-B70F-9F49B5E5216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J47" i="1"/>
  <c r="J43" i="1"/>
  <c r="J36" i="1"/>
  <c r="J28" i="1"/>
  <c r="J20" i="1"/>
  <c r="J12" i="1"/>
  <c r="G35" i="1"/>
  <c r="G28" i="1"/>
  <c r="G11" i="1"/>
  <c r="F39" i="1"/>
  <c r="G39" i="1" s="1"/>
  <c r="F38" i="1"/>
  <c r="G38" i="1" s="1"/>
  <c r="F37" i="1"/>
  <c r="G37" i="1" s="1"/>
  <c r="F36" i="1"/>
  <c r="G36" i="1" s="1"/>
  <c r="F35" i="1"/>
  <c r="J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F27" i="1"/>
  <c r="J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J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J11" i="1" s="1"/>
  <c r="F10" i="1"/>
  <c r="G10" i="1" s="1"/>
  <c r="F9" i="1"/>
  <c r="G9" i="1" s="1"/>
  <c r="F8" i="1"/>
  <c r="G8" i="1" s="1"/>
  <c r="F7" i="1"/>
  <c r="G7" i="1" s="1"/>
  <c r="F6" i="1"/>
  <c r="G6" i="1" s="1"/>
  <c r="F46" i="1"/>
  <c r="G46" i="1" s="1"/>
  <c r="F45" i="1"/>
  <c r="G45" i="1" s="1"/>
  <c r="F44" i="1"/>
  <c r="G44" i="1" s="1"/>
  <c r="J29" i="1" l="1"/>
  <c r="J7" i="1"/>
  <c r="J38" i="1"/>
  <c r="J39" i="1"/>
  <c r="J8" i="1"/>
  <c r="J16" i="1"/>
  <c r="J24" i="1"/>
  <c r="J32" i="1"/>
  <c r="J13" i="1"/>
  <c r="J30" i="1"/>
  <c r="J6" i="1"/>
  <c r="J31" i="1"/>
  <c r="G19" i="1"/>
  <c r="J9" i="1"/>
  <c r="J17" i="1"/>
  <c r="J25" i="1"/>
  <c r="J33" i="1"/>
  <c r="J44" i="1"/>
  <c r="J21" i="1"/>
  <c r="J14" i="1"/>
  <c r="J23" i="1"/>
  <c r="J10" i="1"/>
  <c r="J18" i="1"/>
  <c r="J26" i="1"/>
  <c r="J34" i="1"/>
  <c r="J45" i="1"/>
  <c r="J37" i="1"/>
  <c r="J22" i="1"/>
  <c r="J15" i="1"/>
  <c r="G27" i="1"/>
  <c r="J46" i="1"/>
</calcChain>
</file>

<file path=xl/sharedStrings.xml><?xml version="1.0" encoding="utf-8"?>
<sst xmlns="http://schemas.openxmlformats.org/spreadsheetml/2006/main" count="120" uniqueCount="71">
  <si>
    <t>Qty</t>
  </si>
  <si>
    <t>Model</t>
  </si>
  <si>
    <t>NV212</t>
  </si>
  <si>
    <t>SPE202</t>
  </si>
  <si>
    <t>TA502</t>
  </si>
  <si>
    <t>PC-400D</t>
  </si>
  <si>
    <t>PC-420D</t>
  </si>
  <si>
    <t>PC-620D</t>
  </si>
  <si>
    <t>Pen Meter ST10</t>
  </si>
  <si>
    <t>Pen Meter ST20</t>
  </si>
  <si>
    <t>Pen Electrode, ST20</t>
  </si>
  <si>
    <t>Portable Balance SPX2201</t>
  </si>
  <si>
    <t>Power Adapter 5V 1A US Scout CX</t>
  </si>
  <si>
    <t>Portable Balance CX221</t>
  </si>
  <si>
    <t>Portable Balance CX621</t>
  </si>
  <si>
    <t>Portable Balance CX1201</t>
  </si>
  <si>
    <t>Portable Balance CR221</t>
  </si>
  <si>
    <t>Mechanical Scale, 311-00</t>
  </si>
  <si>
    <t>Mechanical Scale, 750-S0</t>
  </si>
  <si>
    <t>Mechanical Scale, 8014-MN</t>
  </si>
  <si>
    <t>Mechanical Scale, TJ611</t>
  </si>
  <si>
    <t>pH Electrode ST210</t>
  </si>
  <si>
    <t>pH Electrode ST320</t>
  </si>
  <si>
    <t>pH Electrode ST230</t>
  </si>
  <si>
    <t>Mini Hotplate, Mini, HSMNHP4CAL</t>
  </si>
  <si>
    <t>Corning stirring hot plate, 10x10</t>
  </si>
  <si>
    <t>Corning stirring hot plate, 5 x 7</t>
  </si>
  <si>
    <t>Corning hot plate, 5 x 7</t>
  </si>
  <si>
    <t>USD</t>
  </si>
  <si>
    <t>CAD</t>
  </si>
  <si>
    <t>Description</t>
  </si>
  <si>
    <t>Portable Balance Navigator NV212</t>
  </si>
  <si>
    <t>Portable Balance SPE202</t>
  </si>
  <si>
    <t>Portable Balance TA502</t>
  </si>
  <si>
    <t>Compact Scale, V71P6T</t>
  </si>
  <si>
    <t>Compact Scale, V22PWE3T</t>
  </si>
  <si>
    <t>Compact Scale, V22PWE15T</t>
  </si>
  <si>
    <t>pH Electrode, ST350</t>
  </si>
  <si>
    <t>Portable Precision Balance SKX123</t>
  </si>
  <si>
    <t>Portable Balance SKX222</t>
  </si>
  <si>
    <t>Portable Balance SKX622</t>
  </si>
  <si>
    <t>Portable Balance SKX2201</t>
  </si>
  <si>
    <t>Stirrer, Mini, HSMNST4CAL</t>
  </si>
  <si>
    <t>Portable Balance NV222</t>
  </si>
  <si>
    <t>Portable Balance NV422</t>
  </si>
  <si>
    <t>Portable Balance NV1201</t>
  </si>
  <si>
    <t>Portable Precision Balance NV223</t>
  </si>
  <si>
    <t>Shipping Scale i-C31M35R</t>
  </si>
  <si>
    <t>Cost 2024</t>
  </si>
  <si>
    <t>Currency</t>
  </si>
  <si>
    <t>Your price, each, in Canadian dollars</t>
  </si>
  <si>
    <t>TOTAL</t>
  </si>
  <si>
    <t>Subtotal:</t>
  </si>
  <si>
    <t>Inventory for Chemistry RG Consultant Inc</t>
  </si>
  <si>
    <t>Ohaus Products</t>
  </si>
  <si>
    <t>Exchange rate applied: 1.36</t>
  </si>
  <si>
    <t>Corning Products</t>
  </si>
  <si>
    <t>Notes</t>
  </si>
  <si>
    <t>NEW TOTAL</t>
  </si>
  <si>
    <t>Qty Kept</t>
  </si>
  <si>
    <t>LISTED - Mar 27</t>
  </si>
  <si>
    <t>LISTED - May 4</t>
  </si>
  <si>
    <t>LISTED - May 27</t>
  </si>
  <si>
    <t>LISTED - May 28</t>
  </si>
  <si>
    <t>LISTED - May 28 - with used CX1201</t>
  </si>
  <si>
    <t>LISTED - May 30</t>
  </si>
  <si>
    <t>* actually got 3 units</t>
  </si>
  <si>
    <t>* one is missing</t>
  </si>
  <si>
    <t>* actually got 2 units</t>
  </si>
  <si>
    <t>LISTED - May 2</t>
  </si>
  <si>
    <t>LISTED - June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</si>
</sst>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$&quot;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 applyAlignment="1">
      <alignment horizontal="center" vertical="center"/>
    </xf>
    <xf numFmtId="0" fontId="0" fillId="6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0" xfId="0" applyFill="1"/>
    <xf numFmtId="165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workbookViewId="0">
      <selection activeCell="F10" sqref="F10"/>
    </sheetView>
  </sheetViews>
  <sheetFormatPr defaultColWidth="10.6640625" defaultRowHeight="14.25" x14ac:dyDescent="0.45"/>
  <cols>
    <col min="1" max="1" width="7.265625" customWidth="1"/>
    <col min="2" max="2" width="12.19921875" customWidth="1"/>
    <col min="3" max="3" width="29.33203125" customWidth="1"/>
    <col min="4" max="4" width="12.6640625" style="2" customWidth="1"/>
    <col min="5" max="5" width="9.19921875" style="10" customWidth="1"/>
    <col min="6" max="6" width="16.796875" style="2" customWidth="1"/>
    <col min="7" max="7" width="11.06640625" bestFit="1" customWidth="1"/>
    <col min="8" max="8" width="30.9296875" customWidth="1"/>
    <col min="9" max="9" width="8.19921875" style="13" customWidth="1"/>
    <col min="10" max="10" width="12.59765625" style="13" customWidth="1"/>
    <col min="11" max="11" width="22.06640625" customWidth="1"/>
  </cols>
  <sheetData>
    <row r="1" spans="1:10" ht="18" x14ac:dyDescent="0.55000000000000004">
      <c r="A1" s="1" t="s">
        <v>53</v>
      </c>
    </row>
    <row r="3" spans="1:10" ht="29.25" customHeight="1" x14ac:dyDescent="0.45">
      <c r="A3" s="16" t="s">
        <v>0</v>
      </c>
      <c r="B3" s="16" t="s">
        <v>1</v>
      </c>
      <c r="C3" s="16" t="s">
        <v>30</v>
      </c>
      <c r="D3" s="17" t="s">
        <v>48</v>
      </c>
      <c r="E3" s="17" t="s">
        <v>49</v>
      </c>
      <c r="F3" s="18" t="s">
        <v>50</v>
      </c>
      <c r="G3" s="16" t="s">
        <v>51</v>
      </c>
      <c r="H3" s="16" t="s">
        <v>57</v>
      </c>
      <c r="I3" s="16" t="s">
        <v>59</v>
      </c>
      <c r="J3" s="16" t="s">
        <v>58</v>
      </c>
    </row>
    <row r="4" spans="1:10" ht="7.5" customHeight="1" x14ac:dyDescent="0.45">
      <c r="A4" s="3"/>
      <c r="B4" s="3"/>
      <c r="C4" s="4"/>
      <c r="D4" s="5"/>
      <c r="E4" s="7"/>
      <c r="F4" s="5"/>
      <c r="G4" s="4"/>
      <c r="H4" s="4"/>
      <c r="I4" s="3"/>
      <c r="J4" s="3"/>
    </row>
    <row r="5" spans="1:10" x14ac:dyDescent="0.45">
      <c r="A5" s="3"/>
      <c r="B5" s="3"/>
      <c r="C5" s="6" t="s">
        <v>54</v>
      </c>
      <c r="D5" s="5"/>
      <c r="E5" s="7"/>
      <c r="F5" s="5"/>
      <c r="G5" s="4"/>
      <c r="H5" s="4"/>
      <c r="I5" s="3"/>
      <c r="J5" s="8"/>
    </row>
    <row r="6" spans="1:10" x14ac:dyDescent="0.45">
      <c r="A6" s="3">
        <v>1</v>
      </c>
      <c r="B6" s="3">
        <v>30031829</v>
      </c>
      <c r="C6" s="15" t="s">
        <v>34</v>
      </c>
      <c r="D6" s="8">
        <v>494.45000000000005</v>
      </c>
      <c r="E6" s="7" t="s">
        <v>28</v>
      </c>
      <c r="F6" s="8">
        <f>MROUND(D6*1.36*0.3,0.05)</f>
        <v>201.75</v>
      </c>
      <c r="G6" s="8">
        <f>+A6*F6</f>
        <v>201.75</v>
      </c>
      <c r="H6" s="4" t="s">
        <v>62</v>
      </c>
      <c r="I6" s="19">
        <v>1</v>
      </c>
      <c r="J6" s="8">
        <f>F6*I6</f>
        <v>201.75</v>
      </c>
    </row>
    <row r="7" spans="1:10" x14ac:dyDescent="0.45">
      <c r="A7" s="3">
        <v>3</v>
      </c>
      <c r="B7" s="3">
        <v>30035683</v>
      </c>
      <c r="C7" s="15" t="s">
        <v>35</v>
      </c>
      <c r="D7" s="8">
        <v>335.5</v>
      </c>
      <c r="E7" s="7" t="s">
        <v>28</v>
      </c>
      <c r="F7" s="8">
        <f t="shared" ref="F7:F39" si="0">MROUND(D7*1.36*0.3,0.05)</f>
        <v>136.9</v>
      </c>
      <c r="G7" s="8">
        <f t="shared" ref="G7:G46" si="1">+A7*F7</f>
        <v>410.70000000000005</v>
      </c>
      <c r="H7" s="4" t="s">
        <v>60</v>
      </c>
      <c r="I7" s="19">
        <v>2</v>
      </c>
      <c r="J7" s="8">
        <f>F7*I7</f>
        <v>273.8</v>
      </c>
    </row>
    <row r="8" spans="1:10" x14ac:dyDescent="0.45">
      <c r="A8" s="3">
        <v>2</v>
      </c>
      <c r="B8" s="3">
        <v>30035685</v>
      </c>
      <c r="C8" s="20" t="s">
        <v>36</v>
      </c>
      <c r="D8" s="8">
        <v>335.5</v>
      </c>
      <c r="E8" s="7" t="s">
        <v>28</v>
      </c>
      <c r="F8" s="8">
        <f t="shared" si="0"/>
        <v>136.9</v>
      </c>
      <c r="G8" s="8">
        <f t="shared" si="1"/>
        <v>273.8</v>
      </c>
      <c r="H8" s="4"/>
      <c r="I8" s="19">
        <v>0</v>
      </c>
      <c r="J8" s="8">
        <f t="shared" ref="J8:J46" si="2">F8*I8</f>
        <v>0</v>
      </c>
    </row>
    <row r="9" spans="1:10" x14ac:dyDescent="0.45">
      <c r="A9" s="3">
        <v>6</v>
      </c>
      <c r="B9" s="3">
        <v>30073970</v>
      </c>
      <c r="C9" s="15" t="s">
        <v>8</v>
      </c>
      <c r="D9" s="8">
        <v>37</v>
      </c>
      <c r="E9" s="7" t="s">
        <v>28</v>
      </c>
      <c r="F9" s="8">
        <f t="shared" si="0"/>
        <v>15.100000000000001</v>
      </c>
      <c r="G9" s="8">
        <f t="shared" si="1"/>
        <v>90.600000000000009</v>
      </c>
      <c r="H9" s="4" t="s">
        <v>70</v>
      </c>
      <c r="I9" s="28">
        <v>1</v>
      </c>
      <c r="J9" s="8">
        <f t="shared" si="2"/>
        <v>15.100000000000001</v>
      </c>
    </row>
    <row r="10" spans="1:10" x14ac:dyDescent="0.45">
      <c r="A10" s="3">
        <v>15</v>
      </c>
      <c r="B10" s="3">
        <v>30073971</v>
      </c>
      <c r="C10" s="15" t="s">
        <v>9</v>
      </c>
      <c r="D10" s="8">
        <v>63</v>
      </c>
      <c r="E10" s="7" t="s">
        <v>28</v>
      </c>
      <c r="F10" s="8">
        <f t="shared" si="0"/>
        <v>25.700000000000003</v>
      </c>
      <c r="G10" s="8">
        <f t="shared" si="1"/>
        <v>385.50000000000006</v>
      </c>
      <c r="H10" s="4" t="s">
        <v>70</v>
      </c>
      <c r="I10" s="28">
        <v>4</v>
      </c>
      <c r="J10" s="8">
        <f t="shared" si="2"/>
        <v>102.80000000000001</v>
      </c>
    </row>
    <row r="11" spans="1:10" x14ac:dyDescent="0.45">
      <c r="A11" s="3">
        <v>1</v>
      </c>
      <c r="B11" s="3">
        <v>30087993</v>
      </c>
      <c r="C11" s="20" t="s">
        <v>10</v>
      </c>
      <c r="D11" s="8">
        <v>50.050000000000004</v>
      </c>
      <c r="E11" s="7" t="s">
        <v>28</v>
      </c>
      <c r="F11" s="8">
        <f t="shared" si="0"/>
        <v>20.400000000000002</v>
      </c>
      <c r="G11" s="8">
        <f t="shared" si="1"/>
        <v>20.400000000000002</v>
      </c>
      <c r="H11" s="4"/>
      <c r="I11" s="19">
        <v>0</v>
      </c>
      <c r="J11" s="8">
        <f t="shared" si="2"/>
        <v>0</v>
      </c>
    </row>
    <row r="12" spans="1:10" x14ac:dyDescent="0.45">
      <c r="A12" s="3">
        <v>2</v>
      </c>
      <c r="B12" s="3">
        <v>30129354</v>
      </c>
      <c r="C12" s="20" t="s">
        <v>37</v>
      </c>
      <c r="D12" s="8">
        <v>125.95000000000002</v>
      </c>
      <c r="E12" s="7" t="s">
        <v>28</v>
      </c>
      <c r="F12" s="8">
        <f t="shared" si="0"/>
        <v>51.400000000000006</v>
      </c>
      <c r="G12" s="8">
        <f t="shared" si="1"/>
        <v>102.80000000000001</v>
      </c>
      <c r="H12" s="4"/>
      <c r="I12" s="19">
        <v>0</v>
      </c>
      <c r="J12" s="8">
        <f t="shared" si="2"/>
        <v>0</v>
      </c>
    </row>
    <row r="13" spans="1:10" x14ac:dyDescent="0.45">
      <c r="A13" s="3">
        <v>1</v>
      </c>
      <c r="B13" s="3">
        <v>30253026</v>
      </c>
      <c r="C13" s="15" t="s">
        <v>11</v>
      </c>
      <c r="D13" s="8">
        <v>338</v>
      </c>
      <c r="E13" s="7" t="s">
        <v>28</v>
      </c>
      <c r="F13" s="8">
        <f t="shared" si="0"/>
        <v>137.9</v>
      </c>
      <c r="G13" s="8">
        <f t="shared" si="1"/>
        <v>137.9</v>
      </c>
      <c r="H13" s="4" t="s">
        <v>62</v>
      </c>
      <c r="I13" s="19">
        <v>1</v>
      </c>
      <c r="J13" s="8">
        <f t="shared" si="2"/>
        <v>137.9</v>
      </c>
    </row>
    <row r="14" spans="1:10" x14ac:dyDescent="0.45">
      <c r="A14" s="3">
        <v>1</v>
      </c>
      <c r="B14" s="3">
        <v>30253029</v>
      </c>
      <c r="C14" s="15" t="s">
        <v>38</v>
      </c>
      <c r="D14" s="8">
        <v>332.8</v>
      </c>
      <c r="E14" s="7" t="s">
        <v>28</v>
      </c>
      <c r="F14" s="8">
        <f t="shared" si="0"/>
        <v>135.80000000000001</v>
      </c>
      <c r="G14" s="8">
        <f t="shared" si="1"/>
        <v>135.80000000000001</v>
      </c>
      <c r="H14" s="4" t="s">
        <v>62</v>
      </c>
      <c r="I14" s="19">
        <v>1</v>
      </c>
      <c r="J14" s="8">
        <f t="shared" si="2"/>
        <v>135.80000000000001</v>
      </c>
    </row>
    <row r="15" spans="1:10" x14ac:dyDescent="0.45">
      <c r="A15" s="3">
        <v>6</v>
      </c>
      <c r="B15" s="3">
        <v>30253030</v>
      </c>
      <c r="C15" s="15" t="s">
        <v>39</v>
      </c>
      <c r="D15" s="8">
        <v>242.8</v>
      </c>
      <c r="E15" s="7" t="s">
        <v>28</v>
      </c>
      <c r="F15" s="8">
        <f t="shared" si="0"/>
        <v>99.050000000000011</v>
      </c>
      <c r="G15" s="8">
        <f t="shared" si="1"/>
        <v>594.30000000000007</v>
      </c>
      <c r="H15" s="4" t="s">
        <v>62</v>
      </c>
      <c r="I15" s="19">
        <v>1</v>
      </c>
      <c r="J15" s="8">
        <f t="shared" si="2"/>
        <v>99.050000000000011</v>
      </c>
    </row>
    <row r="16" spans="1:10" x14ac:dyDescent="0.45">
      <c r="A16" s="3">
        <v>1</v>
      </c>
      <c r="B16" s="3">
        <v>30253032</v>
      </c>
      <c r="C16" s="15" t="s">
        <v>40</v>
      </c>
      <c r="D16" s="8">
        <v>402</v>
      </c>
      <c r="E16" s="7" t="s">
        <v>28</v>
      </c>
      <c r="F16" s="8">
        <f t="shared" si="0"/>
        <v>164</v>
      </c>
      <c r="G16" s="8">
        <f t="shared" si="1"/>
        <v>164</v>
      </c>
      <c r="H16" s="4" t="s">
        <v>62</v>
      </c>
      <c r="I16" s="19">
        <v>1</v>
      </c>
      <c r="J16" s="8">
        <f t="shared" si="2"/>
        <v>164</v>
      </c>
    </row>
    <row r="17" spans="1:11" x14ac:dyDescent="0.45">
      <c r="A17" s="3">
        <v>1</v>
      </c>
      <c r="B17" s="3">
        <v>30253037</v>
      </c>
      <c r="C17" s="15" t="s">
        <v>41</v>
      </c>
      <c r="D17" s="8">
        <v>250</v>
      </c>
      <c r="E17" s="7" t="s">
        <v>28</v>
      </c>
      <c r="F17" s="8">
        <f t="shared" si="0"/>
        <v>102</v>
      </c>
      <c r="G17" s="8">
        <f t="shared" si="1"/>
        <v>102</v>
      </c>
      <c r="H17" s="4" t="s">
        <v>62</v>
      </c>
      <c r="I17" s="19">
        <v>1</v>
      </c>
      <c r="J17" s="8">
        <f t="shared" si="2"/>
        <v>102</v>
      </c>
    </row>
    <row r="18" spans="1:11" x14ac:dyDescent="0.45">
      <c r="A18" s="3">
        <v>1</v>
      </c>
      <c r="B18" s="3">
        <v>30330714</v>
      </c>
      <c r="C18" s="15" t="s">
        <v>12</v>
      </c>
      <c r="D18" s="8">
        <v>24.5</v>
      </c>
      <c r="E18" s="7" t="s">
        <v>28</v>
      </c>
      <c r="F18" s="8">
        <f t="shared" si="0"/>
        <v>10</v>
      </c>
      <c r="G18" s="8">
        <f t="shared" si="1"/>
        <v>10</v>
      </c>
      <c r="H18" s="4" t="s">
        <v>64</v>
      </c>
      <c r="I18" s="19">
        <v>1</v>
      </c>
      <c r="J18" s="8">
        <f t="shared" si="2"/>
        <v>10</v>
      </c>
    </row>
    <row r="19" spans="1:11" x14ac:dyDescent="0.45">
      <c r="A19" s="3">
        <v>2</v>
      </c>
      <c r="B19" s="3">
        <v>30392010</v>
      </c>
      <c r="C19" s="23" t="s">
        <v>24</v>
      </c>
      <c r="D19" s="8">
        <v>172.2</v>
      </c>
      <c r="E19" s="7" t="s">
        <v>28</v>
      </c>
      <c r="F19" s="8">
        <f t="shared" si="0"/>
        <v>70.25</v>
      </c>
      <c r="G19" s="8">
        <f t="shared" si="1"/>
        <v>140.5</v>
      </c>
      <c r="H19" s="4"/>
      <c r="I19" s="21">
        <v>2</v>
      </c>
      <c r="J19" s="8">
        <f t="shared" si="2"/>
        <v>140.5</v>
      </c>
    </row>
    <row r="20" spans="1:11" x14ac:dyDescent="0.45">
      <c r="A20" s="3">
        <v>2</v>
      </c>
      <c r="B20" s="3">
        <v>30392017</v>
      </c>
      <c r="C20" s="23" t="s">
        <v>42</v>
      </c>
      <c r="D20" s="8">
        <v>160.19999999999999</v>
      </c>
      <c r="E20" s="7" t="s">
        <v>28</v>
      </c>
      <c r="F20" s="8">
        <f t="shared" si="0"/>
        <v>65.350000000000009</v>
      </c>
      <c r="G20" s="8">
        <f t="shared" si="1"/>
        <v>130.70000000000002</v>
      </c>
      <c r="H20" s="4"/>
      <c r="I20" s="21">
        <v>2</v>
      </c>
      <c r="J20" s="8">
        <f t="shared" si="2"/>
        <v>130.70000000000002</v>
      </c>
    </row>
    <row r="21" spans="1:11" x14ac:dyDescent="0.45">
      <c r="A21" s="3">
        <v>1</v>
      </c>
      <c r="B21" s="3">
        <v>30428199</v>
      </c>
      <c r="C21" s="15" t="s">
        <v>13</v>
      </c>
      <c r="D21" s="8">
        <v>105.5</v>
      </c>
      <c r="E21" s="7" t="s">
        <v>28</v>
      </c>
      <c r="F21" s="8">
        <f t="shared" si="0"/>
        <v>43.050000000000004</v>
      </c>
      <c r="G21" s="8">
        <f t="shared" si="1"/>
        <v>43.050000000000004</v>
      </c>
      <c r="H21" s="4" t="s">
        <v>62</v>
      </c>
      <c r="I21" s="19">
        <v>1</v>
      </c>
      <c r="J21" s="8">
        <f t="shared" si="2"/>
        <v>43.050000000000004</v>
      </c>
    </row>
    <row r="22" spans="1:11" x14ac:dyDescent="0.45">
      <c r="A22" s="3">
        <v>2</v>
      </c>
      <c r="B22" s="3">
        <v>30428200</v>
      </c>
      <c r="C22" s="15" t="s">
        <v>14</v>
      </c>
      <c r="D22" s="8">
        <v>109</v>
      </c>
      <c r="E22" s="7" t="s">
        <v>28</v>
      </c>
      <c r="F22" s="8">
        <f t="shared" si="0"/>
        <v>44.45</v>
      </c>
      <c r="G22" s="8">
        <f t="shared" si="1"/>
        <v>88.9</v>
      </c>
      <c r="H22" s="4" t="s">
        <v>62</v>
      </c>
      <c r="I22" s="19">
        <v>1</v>
      </c>
      <c r="J22" s="8">
        <f t="shared" si="2"/>
        <v>44.45</v>
      </c>
    </row>
    <row r="23" spans="1:11" x14ac:dyDescent="0.45">
      <c r="A23" s="3">
        <v>4</v>
      </c>
      <c r="B23" s="3">
        <v>30428201</v>
      </c>
      <c r="C23" s="15" t="s">
        <v>15</v>
      </c>
      <c r="D23" s="8">
        <v>115.5</v>
      </c>
      <c r="E23" s="7" t="s">
        <v>28</v>
      </c>
      <c r="F23" s="8">
        <f t="shared" si="0"/>
        <v>47.1</v>
      </c>
      <c r="G23" s="8">
        <f t="shared" si="1"/>
        <v>188.4</v>
      </c>
      <c r="H23" s="4" t="s">
        <v>63</v>
      </c>
      <c r="I23" s="19">
        <v>4</v>
      </c>
      <c r="J23" s="8">
        <f t="shared" si="2"/>
        <v>188.4</v>
      </c>
    </row>
    <row r="24" spans="1:11" x14ac:dyDescent="0.45">
      <c r="A24" s="3">
        <v>1</v>
      </c>
      <c r="B24" s="3">
        <v>30428204</v>
      </c>
      <c r="C24" s="20" t="s">
        <v>16</v>
      </c>
      <c r="D24" s="8">
        <v>75.5</v>
      </c>
      <c r="E24" s="7" t="s">
        <v>28</v>
      </c>
      <c r="F24" s="8">
        <f t="shared" si="0"/>
        <v>30.8</v>
      </c>
      <c r="G24" s="8">
        <f t="shared" si="1"/>
        <v>30.8</v>
      </c>
      <c r="H24" s="4"/>
      <c r="I24" s="19">
        <v>0</v>
      </c>
      <c r="J24" s="8">
        <f t="shared" si="2"/>
        <v>0</v>
      </c>
    </row>
    <row r="25" spans="1:11" x14ac:dyDescent="0.45">
      <c r="A25" s="3">
        <v>5</v>
      </c>
      <c r="B25" s="3">
        <v>30456410</v>
      </c>
      <c r="C25" s="15" t="s">
        <v>43</v>
      </c>
      <c r="D25" s="8">
        <v>210.6</v>
      </c>
      <c r="E25" s="7" t="s">
        <v>28</v>
      </c>
      <c r="F25" s="8">
        <f t="shared" si="0"/>
        <v>85.9</v>
      </c>
      <c r="G25" s="8">
        <f t="shared" si="1"/>
        <v>429.5</v>
      </c>
      <c r="H25" s="4" t="s">
        <v>61</v>
      </c>
      <c r="I25" s="21">
        <v>3</v>
      </c>
      <c r="J25" s="8">
        <f t="shared" si="2"/>
        <v>257.70000000000005</v>
      </c>
      <c r="K25" s="25" t="s">
        <v>67</v>
      </c>
    </row>
    <row r="26" spans="1:11" x14ac:dyDescent="0.45">
      <c r="A26" s="3">
        <v>10</v>
      </c>
      <c r="B26" s="3">
        <v>30456411</v>
      </c>
      <c r="C26" s="15" t="s">
        <v>44</v>
      </c>
      <c r="D26" s="8">
        <v>267.75</v>
      </c>
      <c r="E26" s="7" t="s">
        <v>28</v>
      </c>
      <c r="F26" s="8">
        <f t="shared" si="0"/>
        <v>109.25</v>
      </c>
      <c r="G26" s="8">
        <f t="shared" si="1"/>
        <v>1092.5</v>
      </c>
      <c r="H26" s="4" t="s">
        <v>61</v>
      </c>
      <c r="I26" s="19">
        <v>1</v>
      </c>
      <c r="J26" s="8">
        <f t="shared" si="2"/>
        <v>109.25</v>
      </c>
    </row>
    <row r="27" spans="1:11" x14ac:dyDescent="0.45">
      <c r="A27" s="3">
        <v>1</v>
      </c>
      <c r="B27" s="3">
        <v>30456414</v>
      </c>
      <c r="C27" s="15" t="s">
        <v>45</v>
      </c>
      <c r="D27" s="8">
        <v>204.3</v>
      </c>
      <c r="E27" s="7" t="s">
        <v>28</v>
      </c>
      <c r="F27" s="8">
        <f t="shared" si="0"/>
        <v>83.350000000000009</v>
      </c>
      <c r="G27" s="8">
        <f t="shared" si="1"/>
        <v>83.350000000000009</v>
      </c>
      <c r="H27" s="4" t="s">
        <v>62</v>
      </c>
      <c r="I27" s="19">
        <v>1</v>
      </c>
      <c r="J27" s="8">
        <f t="shared" si="2"/>
        <v>83.350000000000009</v>
      </c>
    </row>
    <row r="28" spans="1:11" x14ac:dyDescent="0.45">
      <c r="A28" s="3">
        <v>1</v>
      </c>
      <c r="B28" s="3">
        <v>30642239</v>
      </c>
      <c r="C28" s="15" t="s">
        <v>46</v>
      </c>
      <c r="D28" s="8">
        <v>260.55</v>
      </c>
      <c r="E28" s="7" t="s">
        <v>28</v>
      </c>
      <c r="F28" s="8">
        <f t="shared" si="0"/>
        <v>106.30000000000001</v>
      </c>
      <c r="G28" s="8">
        <f t="shared" si="1"/>
        <v>106.30000000000001</v>
      </c>
      <c r="H28" s="4" t="s">
        <v>61</v>
      </c>
      <c r="I28" s="19">
        <v>1</v>
      </c>
      <c r="J28" s="8">
        <f t="shared" si="2"/>
        <v>106.30000000000001</v>
      </c>
    </row>
    <row r="29" spans="1:11" x14ac:dyDescent="0.45">
      <c r="A29" s="3">
        <v>1</v>
      </c>
      <c r="B29" s="3">
        <v>30809866</v>
      </c>
      <c r="C29" s="20" t="s">
        <v>47</v>
      </c>
      <c r="D29" s="8">
        <v>96.250000000000014</v>
      </c>
      <c r="E29" s="7" t="s">
        <v>28</v>
      </c>
      <c r="F29" s="8">
        <f t="shared" si="0"/>
        <v>39.25</v>
      </c>
      <c r="G29" s="8">
        <f t="shared" si="1"/>
        <v>39.25</v>
      </c>
      <c r="H29" s="4"/>
      <c r="I29" s="19">
        <v>0</v>
      </c>
      <c r="J29" s="8">
        <f t="shared" si="2"/>
        <v>0</v>
      </c>
    </row>
    <row r="30" spans="1:11" x14ac:dyDescent="0.45">
      <c r="A30" s="3">
        <v>2</v>
      </c>
      <c r="B30" s="3">
        <v>80000010</v>
      </c>
      <c r="C30" s="15" t="s">
        <v>17</v>
      </c>
      <c r="D30" s="8">
        <v>244.75000000000003</v>
      </c>
      <c r="E30" s="7" t="s">
        <v>28</v>
      </c>
      <c r="F30" s="8">
        <f t="shared" si="0"/>
        <v>99.850000000000009</v>
      </c>
      <c r="G30" s="8">
        <f t="shared" si="1"/>
        <v>199.70000000000002</v>
      </c>
      <c r="H30" s="4" t="s">
        <v>65</v>
      </c>
      <c r="I30" s="19">
        <v>2</v>
      </c>
      <c r="J30" s="8">
        <f t="shared" si="2"/>
        <v>199.70000000000002</v>
      </c>
      <c r="K30" s="22" t="s">
        <v>66</v>
      </c>
    </row>
    <row r="31" spans="1:11" x14ac:dyDescent="0.45">
      <c r="A31" s="3">
        <v>2</v>
      </c>
      <c r="B31" s="3">
        <v>80000012</v>
      </c>
      <c r="C31" s="15" t="s">
        <v>18</v>
      </c>
      <c r="D31" s="8">
        <v>102.5</v>
      </c>
      <c r="E31" s="7" t="s">
        <v>28</v>
      </c>
      <c r="F31" s="8">
        <f t="shared" si="0"/>
        <v>41.800000000000004</v>
      </c>
      <c r="G31" s="8">
        <f t="shared" si="1"/>
        <v>83.600000000000009</v>
      </c>
      <c r="H31" s="4" t="s">
        <v>65</v>
      </c>
      <c r="I31" s="19">
        <v>1</v>
      </c>
      <c r="J31" s="8">
        <f t="shared" si="2"/>
        <v>41.800000000000004</v>
      </c>
      <c r="K31" s="22" t="s">
        <v>68</v>
      </c>
    </row>
    <row r="32" spans="1:11" x14ac:dyDescent="0.45">
      <c r="A32" s="3">
        <v>4</v>
      </c>
      <c r="B32" s="3">
        <v>80000022</v>
      </c>
      <c r="C32" s="23" t="s">
        <v>19</v>
      </c>
      <c r="D32" s="8">
        <v>26.950000000000003</v>
      </c>
      <c r="E32" s="7" t="s">
        <v>28</v>
      </c>
      <c r="F32" s="8">
        <f t="shared" si="0"/>
        <v>11</v>
      </c>
      <c r="G32" s="8">
        <f t="shared" si="1"/>
        <v>44</v>
      </c>
      <c r="H32" s="4"/>
      <c r="I32" s="21">
        <v>3</v>
      </c>
      <c r="J32" s="8">
        <f t="shared" si="2"/>
        <v>33</v>
      </c>
    </row>
    <row r="33" spans="1:10" x14ac:dyDescent="0.45">
      <c r="A33" s="3">
        <v>1</v>
      </c>
      <c r="B33" s="3">
        <v>80252052</v>
      </c>
      <c r="C33" s="15" t="s">
        <v>20</v>
      </c>
      <c r="D33" s="8">
        <v>99.5</v>
      </c>
      <c r="E33" s="7" t="s">
        <v>28</v>
      </c>
      <c r="F33" s="8">
        <f t="shared" si="0"/>
        <v>40.6</v>
      </c>
      <c r="G33" s="8">
        <f t="shared" si="1"/>
        <v>40.6</v>
      </c>
      <c r="H33" s="4" t="s">
        <v>65</v>
      </c>
      <c r="I33" s="19">
        <v>1</v>
      </c>
      <c r="J33" s="8">
        <f t="shared" si="2"/>
        <v>40.6</v>
      </c>
    </row>
    <row r="34" spans="1:10" x14ac:dyDescent="0.45">
      <c r="A34" s="3">
        <v>1</v>
      </c>
      <c r="B34" s="3">
        <v>83033966</v>
      </c>
      <c r="C34" s="20" t="s">
        <v>21</v>
      </c>
      <c r="D34" s="8">
        <v>47.300000000000004</v>
      </c>
      <c r="E34" s="7" t="s">
        <v>28</v>
      </c>
      <c r="F34" s="8">
        <f t="shared" si="0"/>
        <v>19.3</v>
      </c>
      <c r="G34" s="8">
        <f t="shared" si="1"/>
        <v>19.3</v>
      </c>
      <c r="H34" s="4"/>
      <c r="I34" s="19">
        <v>0</v>
      </c>
      <c r="J34" s="8">
        <f t="shared" si="2"/>
        <v>0</v>
      </c>
    </row>
    <row r="35" spans="1:10" x14ac:dyDescent="0.45">
      <c r="A35" s="3">
        <v>2</v>
      </c>
      <c r="B35" s="3">
        <v>83033967</v>
      </c>
      <c r="C35" s="23" t="s">
        <v>22</v>
      </c>
      <c r="D35" s="8">
        <v>101.75000000000001</v>
      </c>
      <c r="E35" s="7" t="s">
        <v>28</v>
      </c>
      <c r="F35" s="8">
        <f t="shared" si="0"/>
        <v>41.5</v>
      </c>
      <c r="G35" s="8">
        <f t="shared" si="1"/>
        <v>83</v>
      </c>
      <c r="H35" s="4"/>
      <c r="I35" s="19">
        <v>1</v>
      </c>
      <c r="J35" s="8">
        <f t="shared" si="2"/>
        <v>41.5</v>
      </c>
    </row>
    <row r="36" spans="1:10" x14ac:dyDescent="0.45">
      <c r="A36" s="3">
        <v>1</v>
      </c>
      <c r="B36" s="3">
        <v>83033968</v>
      </c>
      <c r="C36" s="20" t="s">
        <v>23</v>
      </c>
      <c r="D36" s="8">
        <v>88.550000000000011</v>
      </c>
      <c r="E36" s="7" t="s">
        <v>28</v>
      </c>
      <c r="F36" s="8">
        <f t="shared" si="0"/>
        <v>36.15</v>
      </c>
      <c r="G36" s="8">
        <f t="shared" si="1"/>
        <v>36.15</v>
      </c>
      <c r="H36" s="4"/>
      <c r="I36" s="21">
        <v>0</v>
      </c>
      <c r="J36" s="8">
        <f t="shared" si="2"/>
        <v>0</v>
      </c>
    </row>
    <row r="37" spans="1:10" x14ac:dyDescent="0.45">
      <c r="A37" s="3">
        <v>3</v>
      </c>
      <c r="B37" s="3" t="s">
        <v>2</v>
      </c>
      <c r="C37" s="20" t="s">
        <v>31</v>
      </c>
      <c r="D37" s="8">
        <v>100</v>
      </c>
      <c r="E37" s="7" t="s">
        <v>28</v>
      </c>
      <c r="F37" s="8">
        <f t="shared" si="0"/>
        <v>40.800000000000004</v>
      </c>
      <c r="G37" s="8">
        <f t="shared" si="1"/>
        <v>122.4</v>
      </c>
      <c r="H37" s="4"/>
      <c r="I37" s="19">
        <v>0</v>
      </c>
      <c r="J37" s="8">
        <f t="shared" si="2"/>
        <v>0</v>
      </c>
    </row>
    <row r="38" spans="1:10" x14ac:dyDescent="0.45">
      <c r="A38" s="3">
        <v>1</v>
      </c>
      <c r="B38" s="3" t="s">
        <v>3</v>
      </c>
      <c r="C38" s="20" t="s">
        <v>32</v>
      </c>
      <c r="D38" s="8">
        <v>100</v>
      </c>
      <c r="E38" s="7" t="s">
        <v>28</v>
      </c>
      <c r="F38" s="8">
        <f t="shared" si="0"/>
        <v>40.800000000000004</v>
      </c>
      <c r="G38" s="8">
        <f t="shared" si="1"/>
        <v>40.800000000000004</v>
      </c>
      <c r="H38" s="4"/>
      <c r="I38" s="19">
        <v>0</v>
      </c>
      <c r="J38" s="8">
        <f t="shared" si="2"/>
        <v>0</v>
      </c>
    </row>
    <row r="39" spans="1:10" x14ac:dyDescent="0.45">
      <c r="A39" s="3">
        <v>7</v>
      </c>
      <c r="B39" s="3" t="s">
        <v>4</v>
      </c>
      <c r="C39" s="15" t="s">
        <v>33</v>
      </c>
      <c r="D39" s="8">
        <v>100</v>
      </c>
      <c r="E39" s="7" t="s">
        <v>28</v>
      </c>
      <c r="F39" s="8">
        <f t="shared" si="0"/>
        <v>40.800000000000004</v>
      </c>
      <c r="G39" s="8">
        <f t="shared" si="1"/>
        <v>285.60000000000002</v>
      </c>
      <c r="H39" s="4" t="s">
        <v>62</v>
      </c>
      <c r="I39" s="19">
        <v>2</v>
      </c>
      <c r="J39" s="8">
        <f t="shared" si="2"/>
        <v>81.600000000000009</v>
      </c>
    </row>
    <row r="40" spans="1:10" ht="8.25" customHeight="1" x14ac:dyDescent="0.45">
      <c r="A40" s="3"/>
      <c r="B40" s="3"/>
      <c r="C40" s="4"/>
      <c r="D40" s="8"/>
      <c r="E40" s="7"/>
      <c r="F40" s="8"/>
      <c r="G40" s="8"/>
      <c r="H40" s="4"/>
      <c r="I40" s="3"/>
      <c r="J40" s="8"/>
    </row>
    <row r="41" spans="1:10" x14ac:dyDescent="0.45">
      <c r="A41" s="3"/>
      <c r="B41" s="3"/>
      <c r="C41" s="6" t="s">
        <v>55</v>
      </c>
      <c r="D41" s="8"/>
      <c r="E41" s="11"/>
      <c r="F41" s="8"/>
      <c r="G41" s="8"/>
      <c r="H41" s="4"/>
      <c r="I41" s="3"/>
      <c r="J41" s="8"/>
    </row>
    <row r="42" spans="1:10" x14ac:dyDescent="0.45">
      <c r="A42" s="3"/>
      <c r="B42" s="3"/>
      <c r="C42" s="4"/>
      <c r="D42" s="8"/>
      <c r="E42" s="7"/>
      <c r="F42" s="8"/>
      <c r="G42" s="8"/>
      <c r="H42" s="4"/>
      <c r="I42" s="3"/>
      <c r="J42" s="8"/>
    </row>
    <row r="43" spans="1:10" x14ac:dyDescent="0.45">
      <c r="A43" s="3"/>
      <c r="B43" s="3"/>
      <c r="C43" s="6" t="s">
        <v>56</v>
      </c>
      <c r="D43" s="8"/>
      <c r="E43" s="7"/>
      <c r="F43" s="8"/>
      <c r="G43" s="8"/>
      <c r="H43" s="4"/>
      <c r="I43" s="3"/>
      <c r="J43" s="8">
        <f t="shared" si="2"/>
        <v>0</v>
      </c>
    </row>
    <row r="44" spans="1:10" x14ac:dyDescent="0.45">
      <c r="A44" s="3">
        <v>2</v>
      </c>
      <c r="B44" s="3" t="s">
        <v>5</v>
      </c>
      <c r="C44" s="23" t="s">
        <v>27</v>
      </c>
      <c r="D44" s="8">
        <v>337.03</v>
      </c>
      <c r="E44" s="7" t="s">
        <v>29</v>
      </c>
      <c r="F44" s="8">
        <f t="shared" ref="F44:F46" si="3">MROUND(D44*0.3,0.05)</f>
        <v>101.10000000000001</v>
      </c>
      <c r="G44" s="8">
        <f t="shared" si="1"/>
        <v>202.20000000000002</v>
      </c>
      <c r="H44" s="4"/>
      <c r="I44" s="24">
        <v>2</v>
      </c>
      <c r="J44" s="8">
        <f t="shared" si="2"/>
        <v>202.20000000000002</v>
      </c>
    </row>
    <row r="45" spans="1:10" x14ac:dyDescent="0.45">
      <c r="A45" s="3">
        <v>1</v>
      </c>
      <c r="B45" s="3" t="s">
        <v>6</v>
      </c>
      <c r="C45" s="23" t="s">
        <v>26</v>
      </c>
      <c r="D45" s="8">
        <v>575.16999999999996</v>
      </c>
      <c r="E45" s="7" t="s">
        <v>29</v>
      </c>
      <c r="F45" s="8">
        <f t="shared" si="3"/>
        <v>172.55</v>
      </c>
      <c r="G45" s="8">
        <f t="shared" si="1"/>
        <v>172.55</v>
      </c>
      <c r="H45" s="4"/>
      <c r="I45" s="24">
        <v>1</v>
      </c>
      <c r="J45" s="8">
        <f t="shared" si="2"/>
        <v>172.55</v>
      </c>
    </row>
    <row r="46" spans="1:10" ht="14.65" thickBot="1" x14ac:dyDescent="0.5">
      <c r="A46" s="3">
        <v>1</v>
      </c>
      <c r="B46" s="3" t="s">
        <v>7</v>
      </c>
      <c r="C46" s="15" t="s">
        <v>25</v>
      </c>
      <c r="D46" s="8">
        <v>749.87</v>
      </c>
      <c r="E46" s="7" t="s">
        <v>29</v>
      </c>
      <c r="F46" s="8">
        <f t="shared" si="3"/>
        <v>224.95000000000002</v>
      </c>
      <c r="G46" s="14">
        <f t="shared" si="1"/>
        <v>224.95000000000002</v>
      </c>
      <c r="H46" s="4" t="s">
        <v>69</v>
      </c>
      <c r="I46" s="3">
        <v>1</v>
      </c>
      <c r="J46" s="14">
        <f t="shared" si="2"/>
        <v>224.95000000000002</v>
      </c>
    </row>
    <row r="47" spans="1:10" x14ac:dyDescent="0.45">
      <c r="F47" s="9"/>
      <c r="G47" s="26">
        <f>SUM(G6:G46)</f>
        <v>6557.6500000000015</v>
      </c>
      <c r="J47" s="26">
        <f>SUM(J6:J46)</f>
        <v>3383.7999999999997</v>
      </c>
    </row>
    <row r="48" spans="1:10" ht="14.65" thickBot="1" x14ac:dyDescent="0.5">
      <c r="C48" s="12" t="s">
        <v>52</v>
      </c>
      <c r="F48" s="9"/>
      <c r="G48" s="27"/>
      <c r="J48" s="27"/>
    </row>
  </sheetData>
  <sortState xmlns:xlrd2="http://schemas.microsoft.com/office/spreadsheetml/2017/richdata2" ref="A6:B67">
    <sortCondition ref="B6:B67"/>
  </sortState>
  <mergeCells count="2">
    <mergeCell ref="G47:G48"/>
    <mergeCell ref="J47:J4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.6640625"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0.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Renaud</dc:creator>
  <cp:lastModifiedBy>Nicki Stokes</cp:lastModifiedBy>
  <cp:lastPrinted>2024-03-06T15:27:33Z</cp:lastPrinted>
  <dcterms:created xsi:type="dcterms:W3CDTF">2024-03-06T15:21:36Z</dcterms:created>
  <dcterms:modified xsi:type="dcterms:W3CDTF">2024-06-05T17:54:10Z</dcterms:modified>
</cp:coreProperties>
</file>